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Internetauftritt\Revision\"/>
    </mc:Choice>
  </mc:AlternateContent>
  <bookViews>
    <workbookView xWindow="240" yWindow="48" windowWidth="13980" windowHeight="13680"/>
  </bookViews>
  <sheets>
    <sheet name="ab 01.01.2023" sheetId="6" r:id="rId1"/>
  </sheets>
  <definedNames>
    <definedName name="_xlnm.Print_Area" localSheetId="0">'ab 01.01.2023'!$A$1:$D$60</definedName>
  </definedNames>
  <calcPr calcId="162913"/>
</workbook>
</file>

<file path=xl/calcChain.xml><?xml version="1.0" encoding="utf-8"?>
<calcChain xmlns="http://schemas.openxmlformats.org/spreadsheetml/2006/main">
  <c r="D47" i="6" l="1"/>
  <c r="D50" i="6" s="1"/>
  <c r="A36" i="6"/>
  <c r="B27" i="6"/>
  <c r="D14" i="6"/>
  <c r="D36" i="6" s="1"/>
  <c r="D26" i="6" l="1"/>
  <c r="D16" i="6"/>
  <c r="D51" i="6"/>
  <c r="D52" i="6" s="1"/>
  <c r="D37" i="6"/>
  <c r="D38" i="6" s="1"/>
  <c r="D22" i="6"/>
  <c r="D23" i="6"/>
  <c r="D24" i="6"/>
  <c r="D25" i="6"/>
  <c r="D39" i="6" l="1"/>
  <c r="D40" i="6" s="1"/>
  <c r="D58" i="6" s="1"/>
  <c r="D27" i="6"/>
  <c r="D57" i="6" s="1"/>
  <c r="D59" i="6" l="1"/>
  <c r="A59" i="6" s="1"/>
</calcChain>
</file>

<file path=xl/sharedStrings.xml><?xml version="1.0" encoding="utf-8"?>
<sst xmlns="http://schemas.openxmlformats.org/spreadsheetml/2006/main" count="33" uniqueCount="30">
  <si>
    <t>Urlaubsgeld</t>
  </si>
  <si>
    <t>Erstattungsbeträge</t>
  </si>
  <si>
    <t>*) ohne Leistungen der Mindesturlaubsvergütung (MUV) für Krankheit und witterungsbedingten Arbeitsausfall</t>
  </si>
  <si>
    <t>ja</t>
  </si>
  <si>
    <t>nein</t>
  </si>
  <si>
    <t>Beitragsanteil für Urlaubsgeld</t>
  </si>
  <si>
    <t>Beitragsanteil für Lohnausgleich</t>
  </si>
  <si>
    <t>Beitragsanteil für Berufsbildung</t>
  </si>
  <si>
    <t>Beitragsanteil für Insolvenzsicherung</t>
  </si>
  <si>
    <t>Beitragsanteil für Zusatzversorgung</t>
  </si>
  <si>
    <t>Aufteilung des Beitrags nach Leistungsarten</t>
  </si>
  <si>
    <t>Schwerbehinderung nach § 2 Sozialgesetzbuch Neuntes Buch (SGB IX)</t>
  </si>
  <si>
    <t>zusätzliches Urlaubsgeld mit 30,0 % vom Urlaubsentgelt</t>
  </si>
  <si>
    <t>Ausgleich für Sozialaufwendungen 35,0 % vom Urlaubsgeld</t>
  </si>
  <si>
    <t>Gesamterstattungsbetrag für ausgezahltes Urlaubsgeld</t>
  </si>
  <si>
    <t>Ausgleich für Sozialaufwendungen 35,0 % vom Lohnausgleich</t>
  </si>
  <si>
    <t>Gesamterstattungsbetrag für ausgezahlten Lohnausgleich</t>
  </si>
  <si>
    <t>Jahresarbeitsstunden (lohnzahlungspflichtige Stunden)</t>
  </si>
  <si>
    <t>sozialkassenpflichtiger Bruttolohn ohne tarifliches 13. Monatseinkommen</t>
  </si>
  <si>
    <t>Gegenüberstellung Sozialkassenbeitrag und Erstattungsleistungen</t>
  </si>
  <si>
    <t>durchschnittlicher Bruttostundenlohn</t>
  </si>
  <si>
    <t>Sozialkassenbeitrag</t>
  </si>
  <si>
    <t>durchschnittlicher Bruttostundenlohn im November (Höchstbetrag von 26,90 € - entspricht 111 % des Stundenlohns vom Gerüstbau-Meister*)</t>
  </si>
  <si>
    <t xml:space="preserve">Sozialkassenbeitrag 24,1 % </t>
  </si>
  <si>
    <t>*) Stundenlohn gemäß dem  aktuellen Tarifvertrag zur Regelung der Löhne im Gerüstbauer-Handwerk im Gebiet der BRD</t>
  </si>
  <si>
    <r>
      <t xml:space="preserve">Diese Rechnung soll </t>
    </r>
    <r>
      <rPr>
        <b/>
        <sz val="12"/>
        <rFont val="Arial"/>
        <family val="2"/>
      </rPr>
      <t>beispielhaft</t>
    </r>
    <r>
      <rPr>
        <sz val="12"/>
        <rFont val="Arial"/>
        <family val="2"/>
      </rPr>
      <t xml:space="preserve"> darstellen, welche Leistungen die SOKA GERÜSTBAU im Gegenzug für Ihre Beitragszahlung bietet.
Dabei wird unter bestimmten Annahmen der Sozialkassenbeitrag und die sich daraus ergebenden</t>
    </r>
    <r>
      <rPr>
        <b/>
        <sz val="12"/>
        <rFont val="Arial"/>
        <family val="2"/>
      </rPr>
      <t xml:space="preserve"> möglichen</t>
    </r>
    <r>
      <rPr>
        <sz val="12"/>
        <rFont val="Arial"/>
        <family val="2"/>
      </rPr>
      <t xml:space="preserve"> Leistungen sowie die sich dadurch errechnende Differenz ermittelt.
</t>
    </r>
    <r>
      <rPr>
        <b/>
        <sz val="12"/>
        <rFont val="Arial"/>
        <family val="2"/>
      </rPr>
      <t>In dem unten angeführten Beispiel sind die Leistungen der Absicherung der Arbeitszeitkonten gegen Insolvenz und die Zahlungen, die im Rahmen der Berufsaus- und Berufsfortbildung von der SOKA GERÜSTBAU erbracht werden sowie die Renten- und Hinterbliebenenbeihilfe der Zusatzversorgungskasse nicht enthalten.</t>
    </r>
    <r>
      <rPr>
        <sz val="12"/>
        <rFont val="Arial"/>
        <family val="2"/>
      </rPr>
      <t xml:space="preserve">
In der Praxis sind die Ansprüche der Arbeitnehmer für Urlaubsgeld und Lohnausgleich im Einzelnen zu prüfen und für die Erstattungen zugrunde zu legen.</t>
    </r>
  </si>
  <si>
    <t>Arbeitnehmer im Jahr 2023</t>
  </si>
  <si>
    <t>Lohnausgleich 2023/2024</t>
  </si>
  <si>
    <t>Lohnausgleich für drei Tage</t>
  </si>
  <si>
    <t>Beispielrechnung Sozialkassenbeitrag/Leistungen der SOKA GERÜSTBAU ab 1. Januar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</si>
</sst>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€&quot;_-;\-* #,##0.00\ &quot;€&quot;_-;_-* &quot;-&quot;??\ &quot;€&quot;_-;_-@_-"/>
    <numFmt numFmtId="164" formatCode="#,##0.00\ [$€-407];[Red]\-#,##0.00\ [$€-407]"/>
    <numFmt numFmtId="165" formatCode="_-* #,##0.00_ \€_-;\-* #,##0.00_ \€_-;_-* &quot;-&quot;??_ \€_-;_-@_-"/>
    <numFmt numFmtId="166" formatCode="0.0%"/>
    <numFmt numFmtId="167" formatCode="#,##0.00\ [$€-407];\-#,##0.00\ [$€-407]"/>
  </numFmts>
  <fonts count="1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sz val="12"/>
      <color theme="0"/>
      <name val="Arial"/>
      <family val="2"/>
    </font>
    <font>
      <vertAlign val="subscript"/>
      <sz val="12.5"/>
      <name val="Arial"/>
      <family val="2"/>
    </font>
    <font>
      <vertAlign val="superscript"/>
      <sz val="12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1">
    <xf numFmtId="0" fontId="0" fillId="0" borderId="0" xfId="0"/>
    <xf numFmtId="164" fontId="2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Alignment="1" applyProtection="1">
      <alignment vertical="center"/>
      <protection hidden="1"/>
    </xf>
    <xf numFmtId="4" fontId="3" fillId="2" borderId="2" xfId="2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hidden="1"/>
    </xf>
    <xf numFmtId="164" fontId="3" fillId="0" borderId="1" xfId="2" applyNumberFormat="1" applyFont="1" applyFill="1" applyBorder="1" applyAlignment="1" applyProtection="1">
      <alignment vertical="center"/>
      <protection hidden="1"/>
    </xf>
    <xf numFmtId="164" fontId="2" fillId="0" borderId="0" xfId="2" applyNumberFormat="1" applyFont="1" applyFill="1" applyBorder="1" applyAlignment="1" applyProtection="1">
      <alignment vertical="center"/>
      <protection hidden="1"/>
    </xf>
    <xf numFmtId="164" fontId="3" fillId="0" borderId="0" xfId="2" applyNumberFormat="1" applyFont="1" applyFill="1" applyBorder="1" applyAlignment="1" applyProtection="1">
      <alignment vertical="center"/>
      <protection hidden="1"/>
    </xf>
    <xf numFmtId="165" fontId="3" fillId="2" borderId="2" xfId="2" applyNumberFormat="1" applyFont="1" applyFill="1" applyBorder="1" applyAlignment="1" applyProtection="1">
      <alignment vertical="center"/>
      <protection locked="0"/>
    </xf>
    <xf numFmtId="164" fontId="2" fillId="0" borderId="0" xfId="2" applyNumberFormat="1" applyFont="1" applyFill="1" applyAlignment="1" applyProtection="1">
      <alignment vertical="center"/>
      <protection hidden="1"/>
    </xf>
    <xf numFmtId="0" fontId="2" fillId="0" borderId="0" xfId="0" applyFont="1"/>
    <xf numFmtId="0" fontId="3" fillId="0" borderId="1" xfId="0" applyFont="1" applyFill="1" applyBorder="1" applyAlignment="1" applyProtection="1">
      <alignment vertical="center"/>
      <protection hidden="1"/>
    </xf>
    <xf numFmtId="0" fontId="2" fillId="0" borderId="0" xfId="0" applyFont="1" applyFill="1"/>
    <xf numFmtId="164" fontId="2" fillId="0" borderId="0" xfId="2" applyNumberFormat="1" applyFont="1" applyFill="1"/>
    <xf numFmtId="0" fontId="3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>
      <alignment vertical="center"/>
    </xf>
    <xf numFmtId="164" fontId="2" fillId="0" borderId="0" xfId="2" applyNumberFormat="1" applyFont="1" applyFill="1" applyAlignment="1" applyProtection="1">
      <alignment horizontal="left" vertical="center"/>
      <protection hidden="1"/>
    </xf>
    <xf numFmtId="0" fontId="2" fillId="0" borderId="0" xfId="0" applyFont="1" applyFill="1" applyAlignment="1">
      <alignment vertical="center"/>
    </xf>
    <xf numFmtId="4" fontId="3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vertical="center"/>
      <protection hidden="1"/>
    </xf>
    <xf numFmtId="166" fontId="2" fillId="0" borderId="0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>
      <alignment vertical="center"/>
    </xf>
    <xf numFmtId="166" fontId="2" fillId="0" borderId="0" xfId="0" applyNumberFormat="1" applyFont="1" applyFill="1" applyAlignment="1" applyProtection="1">
      <alignment vertical="center"/>
      <protection hidden="1"/>
    </xf>
    <xf numFmtId="10" fontId="3" fillId="0" borderId="1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3" xfId="0" applyFont="1" applyFill="1" applyBorder="1" applyAlignment="1" applyProtection="1">
      <alignment vertical="center"/>
      <protection hidden="1"/>
    </xf>
    <xf numFmtId="164" fontId="2" fillId="0" borderId="3" xfId="2" applyNumberFormat="1" applyFont="1" applyFill="1" applyBorder="1" applyAlignment="1" applyProtection="1">
      <alignment vertical="center"/>
      <protection hidden="1"/>
    </xf>
    <xf numFmtId="0" fontId="3" fillId="0" borderId="4" xfId="0" applyFont="1" applyFill="1" applyBorder="1" applyAlignment="1" applyProtection="1">
      <alignment vertical="center"/>
      <protection hidden="1"/>
    </xf>
    <xf numFmtId="10" fontId="3" fillId="0" borderId="4" xfId="0" applyNumberFormat="1" applyFont="1" applyFill="1" applyBorder="1" applyAlignment="1" applyProtection="1">
      <alignment vertical="center"/>
      <protection hidden="1"/>
    </xf>
    <xf numFmtId="164" fontId="3" fillId="0" borderId="4" xfId="2" applyNumberFormat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Alignment="1" applyProtection="1">
      <alignment vertical="center"/>
      <protection hidden="1"/>
    </xf>
    <xf numFmtId="9" fontId="2" fillId="0" borderId="0" xfId="1" applyFont="1" applyFill="1"/>
    <xf numFmtId="164" fontId="2" fillId="0" borderId="0" xfId="2" applyNumberFormat="1" applyFont="1" applyFill="1" applyBorder="1" applyProtection="1"/>
    <xf numFmtId="164" fontId="2" fillId="0" borderId="0" xfId="0" applyNumberFormat="1" applyFont="1" applyFill="1"/>
    <xf numFmtId="164" fontId="2" fillId="0" borderId="3" xfId="0" applyNumberFormat="1" applyFont="1" applyFill="1" applyBorder="1" applyAlignment="1" applyProtection="1">
      <alignment vertical="center"/>
      <protection hidden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2" applyNumberFormat="1" applyFont="1" applyFill="1" applyAlignment="1">
      <alignment vertical="center"/>
    </xf>
    <xf numFmtId="9" fontId="2" fillId="0" borderId="0" xfId="1" applyFont="1" applyFill="1" applyAlignment="1">
      <alignment vertical="center"/>
    </xf>
    <xf numFmtId="164" fontId="2" fillId="0" borderId="0" xfId="2" applyNumberFormat="1" applyFont="1" applyFill="1" applyBorder="1" applyAlignment="1" applyProtection="1">
      <alignment vertical="center"/>
    </xf>
    <xf numFmtId="16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 applyProtection="1">
      <protection hidden="1"/>
    </xf>
    <xf numFmtId="164" fontId="7" fillId="0" borderId="0" xfId="2" applyNumberFormat="1" applyFont="1" applyFill="1" applyBorder="1" applyAlignment="1" applyProtection="1">
      <alignment horizontal="center" vertical="center"/>
      <protection hidden="1"/>
    </xf>
    <xf numFmtId="0" fontId="2" fillId="0" borderId="5" xfId="0" applyFont="1" applyFill="1" applyBorder="1" applyAlignment="1" applyProtection="1">
      <alignment vertical="center"/>
      <protection hidden="1"/>
    </xf>
    <xf numFmtId="164" fontId="2" fillId="0" borderId="5" xfId="2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165" fontId="3" fillId="3" borderId="2" xfId="0" applyNumberFormat="1" applyFont="1" applyFill="1" applyBorder="1" applyAlignment="1" applyProtection="1">
      <alignment vertical="center"/>
    </xf>
    <xf numFmtId="0" fontId="9" fillId="0" borderId="0" xfId="0" applyFont="1" applyFill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7" fillId="0" borderId="0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3" fillId="0" borderId="1" xfId="0" applyNumberFormat="1" applyFont="1" applyFill="1" applyBorder="1" applyAlignment="1" applyProtection="1">
      <alignment vertical="center"/>
      <protection hidden="1"/>
    </xf>
    <xf numFmtId="167" fontId="3" fillId="0" borderId="1" xfId="2" applyNumberFormat="1" applyFont="1" applyFill="1" applyBorder="1" applyAlignment="1" applyProtection="1">
      <alignment vertical="center"/>
      <protection hidden="1"/>
    </xf>
    <xf numFmtId="0" fontId="6" fillId="0" borderId="0" xfId="0" applyFont="1" applyFill="1" applyAlignment="1" applyProtection="1">
      <alignment horizontal="center" vertical="center"/>
      <protection hidden="1"/>
    </xf>
    <xf numFmtId="0" fontId="2" fillId="3" borderId="0" xfId="0" applyFont="1" applyFill="1" applyBorder="1" applyAlignment="1" applyProtection="1">
      <alignment horizontal="justify" vertical="center" wrapText="1"/>
      <protection hidden="1"/>
    </xf>
  </cellXfs>
  <cellStyles count="3">
    <cellStyle name="Prozent" xfId="1" builtinId="5"/>
    <cellStyle name="Standard" xfId="0" builtinId="0"/>
    <cellStyle name="Währung" xfId="2" builtinId="4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showGridLines="0" tabSelected="1" view="pageLayout" zoomScaleNormal="80" workbookViewId="0">
      <selection activeCell="D12" sqref="D12"/>
    </sheetView>
  </sheetViews>
  <sheetFormatPr baseColWidth="10" defaultColWidth="11.5546875" defaultRowHeight="24.9" customHeight="1" x14ac:dyDescent="0.25"/>
  <cols>
    <col min="1" max="1" width="109.5546875" style="12" customWidth="1"/>
    <col min="2" max="2" width="17.33203125" style="12" customWidth="1"/>
    <col min="3" max="3" width="7.6640625" style="12" customWidth="1"/>
    <col min="4" max="4" width="13.33203125" style="12" bestFit="1" customWidth="1"/>
    <col min="5" max="5" width="27.5546875" style="13" customWidth="1"/>
    <col min="6" max="6" width="10.6640625" style="13" bestFit="1" customWidth="1"/>
    <col min="7" max="7" width="6.5546875" style="13" customWidth="1"/>
    <col min="8" max="8" width="14" style="13" customWidth="1"/>
    <col min="9" max="9" width="2.5546875" style="12" customWidth="1"/>
    <col min="10" max="16384" width="11.5546875" style="12"/>
  </cols>
  <sheetData>
    <row r="1" spans="1:10" ht="24.9" customHeight="1" x14ac:dyDescent="0.3">
      <c r="A1" s="59" t="s">
        <v>29</v>
      </c>
      <c r="B1" s="59"/>
      <c r="C1" s="59"/>
      <c r="D1" s="59"/>
      <c r="E1" s="43"/>
      <c r="F1" s="43"/>
      <c r="G1" s="43"/>
      <c r="H1" s="43"/>
    </row>
    <row r="2" spans="1:10" ht="24.9" customHeight="1" x14ac:dyDescent="0.3">
      <c r="A2" s="51"/>
      <c r="B2" s="51"/>
      <c r="C2" s="51"/>
      <c r="D2" s="51"/>
      <c r="E2" s="43"/>
      <c r="F2" s="43"/>
      <c r="G2" s="43"/>
      <c r="H2" s="43"/>
    </row>
    <row r="3" spans="1:10" s="15" customFormat="1" ht="24.9" customHeight="1" x14ac:dyDescent="0.25">
      <c r="A3" s="14"/>
      <c r="B3" s="14"/>
      <c r="C3" s="14"/>
      <c r="D3" s="7"/>
      <c r="E3" s="10"/>
      <c r="F3" s="10"/>
      <c r="G3" s="10"/>
      <c r="H3" s="10"/>
    </row>
    <row r="4" spans="1:10" s="48" customFormat="1" ht="202.5" customHeight="1" x14ac:dyDescent="0.25">
      <c r="A4" s="60" t="s">
        <v>25</v>
      </c>
      <c r="B4" s="60"/>
      <c r="C4" s="60"/>
      <c r="D4" s="60"/>
      <c r="E4" s="47"/>
      <c r="F4" s="47"/>
      <c r="G4" s="47"/>
      <c r="H4" s="47"/>
    </row>
    <row r="5" spans="1:10" s="15" customFormat="1" ht="24.9" customHeight="1" x14ac:dyDescent="0.25">
      <c r="A5" s="14"/>
      <c r="B5" s="14"/>
      <c r="C5" s="14"/>
      <c r="D5" s="7"/>
      <c r="E5" s="10"/>
      <c r="F5" s="10"/>
      <c r="G5" s="10"/>
      <c r="H5" s="10"/>
    </row>
    <row r="6" spans="1:10" s="15" customFormat="1" ht="24.9" customHeight="1" x14ac:dyDescent="0.25">
      <c r="A6" s="14"/>
      <c r="B6" s="14"/>
      <c r="C6" s="14"/>
      <c r="D6" s="7"/>
      <c r="E6" s="10"/>
      <c r="F6" s="10"/>
      <c r="G6" s="10"/>
      <c r="H6" s="10"/>
    </row>
    <row r="7" spans="1:10" ht="17.399999999999999" x14ac:dyDescent="0.25">
      <c r="A7" s="4" t="s">
        <v>26</v>
      </c>
      <c r="B7" s="2"/>
      <c r="C7" s="2"/>
      <c r="D7" s="2"/>
      <c r="E7" s="9"/>
      <c r="F7" s="9"/>
      <c r="G7" s="9"/>
      <c r="H7" s="9"/>
      <c r="I7" s="17"/>
      <c r="J7" s="17"/>
    </row>
    <row r="8" spans="1:10" ht="12" customHeight="1" x14ac:dyDescent="0.25">
      <c r="A8" s="2"/>
      <c r="B8" s="2"/>
      <c r="C8" s="2"/>
      <c r="D8" s="2"/>
      <c r="E8" s="9"/>
      <c r="F8" s="9"/>
      <c r="G8" s="9"/>
      <c r="H8" s="9"/>
      <c r="I8" s="17"/>
      <c r="J8" s="17"/>
    </row>
    <row r="9" spans="1:10" ht="12" customHeight="1" thickBot="1" x14ac:dyDescent="0.3">
      <c r="A9" s="2"/>
      <c r="B9" s="2"/>
      <c r="C9" s="2"/>
      <c r="D9" s="2"/>
      <c r="E9" s="9"/>
      <c r="F9" s="9"/>
      <c r="G9" s="9"/>
      <c r="H9" s="9"/>
      <c r="I9" s="17"/>
      <c r="J9" s="17"/>
    </row>
    <row r="10" spans="1:10" s="17" customFormat="1" ht="24.9" customHeight="1" thickBot="1" x14ac:dyDescent="0.3">
      <c r="A10" s="2" t="s">
        <v>20</v>
      </c>
      <c r="B10" s="2"/>
      <c r="C10" s="2"/>
      <c r="D10" s="8">
        <v>13.6</v>
      </c>
      <c r="E10" s="16"/>
      <c r="F10" s="16"/>
      <c r="G10" s="16"/>
    </row>
    <row r="11" spans="1:10" s="17" customFormat="1" ht="12" customHeight="1" thickBot="1" x14ac:dyDescent="0.3">
      <c r="A11" s="2"/>
      <c r="B11" s="2"/>
      <c r="C11" s="2"/>
      <c r="D11" s="9"/>
      <c r="E11" s="9"/>
      <c r="F11" s="9"/>
      <c r="G11" s="9"/>
    </row>
    <row r="12" spans="1:10" s="17" customFormat="1" ht="24.9" customHeight="1" thickBot="1" x14ac:dyDescent="0.3">
      <c r="A12" s="2" t="s">
        <v>17</v>
      </c>
      <c r="B12" s="2"/>
      <c r="C12" s="2"/>
      <c r="D12" s="3">
        <v>2028</v>
      </c>
      <c r="E12" s="9"/>
      <c r="F12" s="9"/>
      <c r="G12" s="9"/>
    </row>
    <row r="13" spans="1:10" s="17" customFormat="1" ht="12" customHeight="1" x14ac:dyDescent="0.25">
      <c r="A13" s="2"/>
      <c r="B13" s="2"/>
      <c r="C13" s="2"/>
      <c r="D13" s="9"/>
      <c r="E13" s="9"/>
      <c r="F13" s="9"/>
      <c r="G13" s="9"/>
    </row>
    <row r="14" spans="1:10" s="17" customFormat="1" ht="21.75" customHeight="1" x14ac:dyDescent="0.25">
      <c r="A14" s="2" t="s">
        <v>18</v>
      </c>
      <c r="B14" s="2"/>
      <c r="C14" s="2"/>
      <c r="D14" s="7">
        <f>SUM(D10*D12)</f>
        <v>27580.799999999999</v>
      </c>
      <c r="E14" s="9"/>
      <c r="F14" s="9"/>
      <c r="G14" s="9"/>
    </row>
    <row r="15" spans="1:10" s="17" customFormat="1" ht="12" customHeight="1" x14ac:dyDescent="0.25">
      <c r="A15" s="2"/>
      <c r="B15" s="2"/>
      <c r="C15" s="2"/>
      <c r="D15" s="9"/>
      <c r="E15" s="9"/>
      <c r="F15" s="9"/>
      <c r="G15" s="9"/>
    </row>
    <row r="16" spans="1:10" s="15" customFormat="1" ht="24.9" customHeight="1" thickBot="1" x14ac:dyDescent="0.3">
      <c r="A16" s="11" t="s">
        <v>23</v>
      </c>
      <c r="B16" s="11"/>
      <c r="C16" s="11"/>
      <c r="D16" s="5">
        <f>D14*24.1%</f>
        <v>6646.9728000000005</v>
      </c>
      <c r="E16" s="36"/>
      <c r="F16" s="36"/>
      <c r="G16" s="36"/>
      <c r="H16" s="36"/>
    </row>
    <row r="17" spans="1:10" s="15" customFormat="1" ht="24.9" customHeight="1" thickTop="1" x14ac:dyDescent="0.25">
      <c r="A17" s="14"/>
      <c r="B17" s="14"/>
      <c r="C17" s="14"/>
      <c r="D17" s="7"/>
      <c r="E17" s="36"/>
      <c r="F17" s="36"/>
      <c r="G17" s="36"/>
      <c r="H17" s="36"/>
    </row>
    <row r="18" spans="1:10" s="15" customFormat="1" ht="24.9" customHeight="1" x14ac:dyDescent="0.25">
      <c r="A18" s="14"/>
      <c r="B18" s="14"/>
      <c r="C18" s="14"/>
      <c r="D18" s="18"/>
      <c r="E18" s="36"/>
      <c r="F18" s="36"/>
      <c r="G18" s="7"/>
      <c r="H18" s="7"/>
    </row>
    <row r="19" spans="1:10" ht="17.399999999999999" x14ac:dyDescent="0.25">
      <c r="A19" s="4" t="s">
        <v>10</v>
      </c>
      <c r="B19" s="2"/>
      <c r="C19" s="2"/>
      <c r="D19" s="2"/>
      <c r="E19" s="9"/>
      <c r="F19" s="9"/>
      <c r="G19" s="9"/>
      <c r="H19" s="9"/>
      <c r="I19" s="17"/>
      <c r="J19" s="17"/>
    </row>
    <row r="20" spans="1:10" ht="12" customHeight="1" x14ac:dyDescent="0.25">
      <c r="A20" s="2"/>
      <c r="B20" s="2"/>
      <c r="C20" s="2"/>
      <c r="D20" s="2"/>
      <c r="E20" s="9"/>
      <c r="F20" s="9"/>
      <c r="G20" s="9"/>
      <c r="H20" s="9"/>
      <c r="I20" s="17"/>
      <c r="J20" s="17"/>
    </row>
    <row r="21" spans="1:10" ht="12" customHeight="1" x14ac:dyDescent="0.25">
      <c r="A21" s="2"/>
      <c r="B21" s="2"/>
      <c r="C21" s="2"/>
      <c r="D21" s="2"/>
      <c r="E21" s="9"/>
      <c r="F21" s="9"/>
      <c r="G21" s="9"/>
      <c r="H21" s="9"/>
      <c r="I21" s="17"/>
      <c r="J21" s="17"/>
    </row>
    <row r="22" spans="1:10" s="17" customFormat="1" ht="18" customHeight="1" x14ac:dyDescent="0.25">
      <c r="A22" s="19" t="s">
        <v>5</v>
      </c>
      <c r="B22" s="20">
        <v>0.19600000000000001</v>
      </c>
      <c r="C22" s="20"/>
      <c r="D22" s="1">
        <f t="shared" ref="D22:D26" si="0">$D$14*B22</f>
        <v>5405.8368</v>
      </c>
      <c r="E22" s="36"/>
      <c r="F22" s="36"/>
      <c r="G22" s="36"/>
    </row>
    <row r="23" spans="1:10" s="17" customFormat="1" ht="18" customHeight="1" x14ac:dyDescent="0.25">
      <c r="A23" s="19" t="s">
        <v>6</v>
      </c>
      <c r="B23" s="20">
        <v>1.2E-2</v>
      </c>
      <c r="C23" s="20"/>
      <c r="D23" s="1">
        <f t="shared" si="0"/>
        <v>330.96960000000001</v>
      </c>
      <c r="E23" s="36"/>
      <c r="F23" s="36"/>
      <c r="G23" s="36"/>
    </row>
    <row r="24" spans="1:10" s="17" customFormat="1" ht="18" customHeight="1" x14ac:dyDescent="0.25">
      <c r="A24" s="19" t="s">
        <v>7</v>
      </c>
      <c r="B24" s="20">
        <v>2.1000000000000001E-2</v>
      </c>
      <c r="C24" s="20"/>
      <c r="D24" s="1">
        <f t="shared" si="0"/>
        <v>579.19680000000005</v>
      </c>
      <c r="E24" s="36"/>
      <c r="F24" s="36"/>
      <c r="G24" s="36"/>
    </row>
    <row r="25" spans="1:10" s="21" customFormat="1" ht="18" customHeight="1" x14ac:dyDescent="0.25">
      <c r="A25" s="19" t="s">
        <v>8</v>
      </c>
      <c r="B25" s="20">
        <v>0</v>
      </c>
      <c r="C25" s="20"/>
      <c r="D25" s="1">
        <f t="shared" si="0"/>
        <v>0</v>
      </c>
      <c r="E25" s="36"/>
      <c r="F25" s="36"/>
      <c r="G25" s="36"/>
    </row>
    <row r="26" spans="1:10" s="21" customFormat="1" ht="18" customHeight="1" x14ac:dyDescent="0.25">
      <c r="A26" s="19" t="s">
        <v>9</v>
      </c>
      <c r="B26" s="22">
        <v>1.2E-2</v>
      </c>
      <c r="C26" s="22"/>
      <c r="D26" s="35">
        <f t="shared" si="0"/>
        <v>330.96960000000001</v>
      </c>
      <c r="E26" s="36"/>
      <c r="F26" s="36"/>
      <c r="G26" s="36"/>
    </row>
    <row r="27" spans="1:10" s="15" customFormat="1" ht="24.9" customHeight="1" thickBot="1" x14ac:dyDescent="0.3">
      <c r="A27" s="11" t="s">
        <v>21</v>
      </c>
      <c r="B27" s="57">
        <f>SUM(B22:B26)</f>
        <v>0.24100000000000002</v>
      </c>
      <c r="C27" s="23"/>
      <c r="D27" s="5">
        <f>SUM(D22:D26)</f>
        <v>6646.9728000000005</v>
      </c>
      <c r="E27" s="36"/>
      <c r="F27" s="36"/>
      <c r="G27" s="36"/>
      <c r="H27" s="36"/>
    </row>
    <row r="28" spans="1:10" s="15" customFormat="1" ht="24.9" customHeight="1" thickTop="1" x14ac:dyDescent="0.25">
      <c r="A28" s="14"/>
      <c r="B28" s="14"/>
      <c r="C28" s="14"/>
      <c r="D28" s="7"/>
      <c r="E28" s="36"/>
      <c r="F28" s="36"/>
      <c r="G28" s="36"/>
      <c r="H28" s="36"/>
    </row>
    <row r="29" spans="1:10" s="15" customFormat="1" ht="24.9" customHeight="1" x14ac:dyDescent="0.25">
      <c r="A29" s="14"/>
      <c r="B29" s="14"/>
      <c r="C29" s="14"/>
      <c r="D29" s="18"/>
      <c r="E29" s="36"/>
      <c r="F29" s="36"/>
      <c r="G29" s="7"/>
      <c r="H29" s="7"/>
    </row>
    <row r="30" spans="1:10" ht="17.399999999999999" x14ac:dyDescent="0.25">
      <c r="A30" s="4" t="s">
        <v>0</v>
      </c>
      <c r="B30" s="2"/>
      <c r="C30" s="2"/>
      <c r="D30" s="2"/>
      <c r="E30" s="9"/>
      <c r="F30" s="9"/>
      <c r="G30" s="9"/>
      <c r="H30" s="9"/>
      <c r="I30" s="17"/>
      <c r="J30" s="17"/>
    </row>
    <row r="31" spans="1:10" ht="12" customHeight="1" x14ac:dyDescent="0.25">
      <c r="A31" s="2"/>
      <c r="B31" s="2"/>
      <c r="C31" s="2"/>
      <c r="D31" s="2"/>
      <c r="E31" s="9"/>
      <c r="F31" s="9"/>
      <c r="G31" s="9"/>
      <c r="H31" s="9"/>
      <c r="I31" s="17"/>
      <c r="J31" s="17"/>
    </row>
    <row r="32" spans="1:10" ht="12" customHeight="1" thickBot="1" x14ac:dyDescent="0.3">
      <c r="A32" s="2"/>
      <c r="B32" s="2"/>
      <c r="C32" s="2"/>
      <c r="D32" s="2"/>
      <c r="E32" s="9"/>
      <c r="F32" s="9"/>
      <c r="G32" s="9"/>
      <c r="H32" s="9"/>
      <c r="I32" s="17"/>
      <c r="J32" s="17"/>
    </row>
    <row r="33" spans="1:12" s="17" customFormat="1" ht="20.25" customHeight="1" thickBot="1" x14ac:dyDescent="0.3">
      <c r="A33" s="19" t="s">
        <v>11</v>
      </c>
      <c r="B33" s="52"/>
      <c r="C33" s="55" t="s">
        <v>4</v>
      </c>
      <c r="D33" s="56" t="s">
        <v>4</v>
      </c>
      <c r="E33" s="24"/>
      <c r="F33" s="21"/>
      <c r="G33" s="21"/>
      <c r="H33" s="6"/>
      <c r="I33" s="21"/>
      <c r="J33" s="21"/>
      <c r="K33" s="42"/>
      <c r="L33" s="42"/>
    </row>
    <row r="34" spans="1:12" ht="12" customHeight="1" x14ac:dyDescent="0.25">
      <c r="A34" s="19"/>
      <c r="C34" s="44" t="s">
        <v>3</v>
      </c>
      <c r="E34" s="6"/>
      <c r="F34" s="6"/>
      <c r="G34" s="6"/>
      <c r="H34" s="6"/>
      <c r="I34" s="21"/>
      <c r="J34" s="21"/>
    </row>
    <row r="35" spans="1:12" ht="12" customHeight="1" x14ac:dyDescent="0.25">
      <c r="A35" s="2"/>
      <c r="B35" s="52"/>
      <c r="C35" s="52"/>
      <c r="D35" s="52"/>
      <c r="E35" s="6"/>
      <c r="F35" s="6"/>
      <c r="G35" s="6"/>
      <c r="H35" s="6"/>
      <c r="I35" s="21"/>
      <c r="J35" s="21"/>
    </row>
    <row r="36" spans="1:12" s="17" customFormat="1" ht="20.25" customHeight="1" x14ac:dyDescent="0.25">
      <c r="A36" s="19" t="str">
        <f>IF(D33="ja","Urlaubsentgelt* mit 13,7 % vom Bruttolohn (für jeden vollen Monat der Behinderung)","Urlaubsentgelt* mit 11,4 % vom Bruttolohn")</f>
        <v>Urlaubsentgelt* mit 11,4 % vom Bruttolohn</v>
      </c>
      <c r="B36" s="53"/>
      <c r="C36" s="53"/>
      <c r="D36" s="6">
        <f>IF(D33="ja",13.7%*D14,D14*11.4%)</f>
        <v>3144.2112000000002</v>
      </c>
      <c r="E36" s="24"/>
      <c r="F36" s="21"/>
      <c r="G36" s="21"/>
      <c r="H36" s="21"/>
      <c r="I36" s="21"/>
      <c r="J36" s="21"/>
    </row>
    <row r="37" spans="1:12" s="17" customFormat="1" ht="20.25" customHeight="1" x14ac:dyDescent="0.25">
      <c r="A37" s="25" t="s">
        <v>12</v>
      </c>
      <c r="B37" s="25"/>
      <c r="C37" s="25"/>
      <c r="D37" s="26">
        <f>D36*30%</f>
        <v>943.26336000000003</v>
      </c>
      <c r="E37" s="37"/>
      <c r="F37" s="37"/>
      <c r="G37" s="37"/>
      <c r="H37" s="37"/>
      <c r="I37" s="21"/>
      <c r="J37" s="21"/>
    </row>
    <row r="38" spans="1:12" s="17" customFormat="1" ht="20.25" customHeight="1" x14ac:dyDescent="0.25">
      <c r="A38" s="45" t="s">
        <v>0</v>
      </c>
      <c r="B38" s="45"/>
      <c r="C38" s="45"/>
      <c r="D38" s="46">
        <f>SUM(D36:D37)</f>
        <v>4087.4745600000001</v>
      </c>
      <c r="E38" s="37"/>
      <c r="F38" s="37"/>
      <c r="G38" s="37"/>
      <c r="H38" s="37"/>
      <c r="I38" s="21"/>
      <c r="J38" s="21"/>
    </row>
    <row r="39" spans="1:12" s="17" customFormat="1" ht="20.25" customHeight="1" x14ac:dyDescent="0.25">
      <c r="A39" s="25" t="s">
        <v>13</v>
      </c>
      <c r="B39" s="25"/>
      <c r="C39" s="25"/>
      <c r="D39" s="26">
        <f>D38*35%</f>
        <v>1430.616096</v>
      </c>
      <c r="E39" s="37"/>
      <c r="F39" s="37"/>
      <c r="G39" s="37"/>
      <c r="H39" s="37"/>
      <c r="I39" s="21"/>
      <c r="J39" s="21"/>
    </row>
    <row r="40" spans="1:12" s="15" customFormat="1" ht="24.9" customHeight="1" thickBot="1" x14ac:dyDescent="0.3">
      <c r="A40" s="27" t="s">
        <v>14</v>
      </c>
      <c r="B40" s="28"/>
      <c r="C40" s="28"/>
      <c r="D40" s="29">
        <f>SUM(D38:D39)</f>
        <v>5518.0906560000003</v>
      </c>
      <c r="E40" s="37"/>
      <c r="F40" s="37"/>
      <c r="G40" s="37"/>
      <c r="H40" s="37"/>
      <c r="I40" s="30"/>
      <c r="J40" s="30"/>
    </row>
    <row r="41" spans="1:12" s="17" customFormat="1" ht="19.2" thickTop="1" x14ac:dyDescent="0.25">
      <c r="A41" s="31" t="s">
        <v>2</v>
      </c>
      <c r="B41" s="2"/>
      <c r="C41" s="2"/>
      <c r="D41" s="2"/>
      <c r="E41" s="6"/>
      <c r="F41" s="6"/>
      <c r="G41" s="6"/>
      <c r="H41" s="6"/>
      <c r="I41" s="21"/>
      <c r="J41" s="21"/>
    </row>
    <row r="42" spans="1:12" s="15" customFormat="1" ht="24.9" customHeight="1" x14ac:dyDescent="0.25">
      <c r="A42" s="14"/>
      <c r="B42" s="14"/>
      <c r="C42" s="14"/>
      <c r="D42" s="7"/>
      <c r="E42" s="36"/>
      <c r="F42" s="36"/>
      <c r="G42" s="36"/>
      <c r="H42" s="36"/>
    </row>
    <row r="43" spans="1:12" s="15" customFormat="1" ht="24.9" customHeight="1" x14ac:dyDescent="0.25">
      <c r="A43" s="14"/>
      <c r="B43" s="14"/>
      <c r="C43" s="14"/>
      <c r="D43" s="18"/>
      <c r="E43" s="36"/>
      <c r="F43" s="36"/>
      <c r="G43" s="7"/>
      <c r="H43" s="7"/>
    </row>
    <row r="44" spans="1:12" s="17" customFormat="1" ht="20.25" customHeight="1" x14ac:dyDescent="0.25">
      <c r="A44" s="4" t="s">
        <v>27</v>
      </c>
      <c r="B44" s="2"/>
      <c r="C44" s="2"/>
      <c r="D44" s="2"/>
      <c r="E44" s="9"/>
      <c r="F44" s="9"/>
      <c r="G44" s="9"/>
      <c r="H44" s="9"/>
    </row>
    <row r="45" spans="1:12" ht="12" customHeight="1" x14ac:dyDescent="0.25">
      <c r="A45" s="2"/>
      <c r="B45" s="2"/>
      <c r="C45" s="2"/>
      <c r="D45" s="2"/>
      <c r="E45" s="9"/>
      <c r="F45" s="9"/>
      <c r="G45" s="9"/>
      <c r="H45" s="9"/>
      <c r="I45" s="17"/>
      <c r="J45" s="17"/>
    </row>
    <row r="46" spans="1:12" ht="12" customHeight="1" thickBot="1" x14ac:dyDescent="0.3">
      <c r="A46" s="2"/>
      <c r="B46" s="2"/>
      <c r="C46" s="2"/>
      <c r="D46" s="2"/>
      <c r="E46" s="9"/>
      <c r="F46" s="9"/>
      <c r="G46" s="9"/>
      <c r="H46" s="9"/>
      <c r="I46" s="17"/>
      <c r="J46" s="17"/>
    </row>
    <row r="47" spans="1:12" s="17" customFormat="1" ht="20.25" customHeight="1" thickBot="1" x14ac:dyDescent="0.3">
      <c r="A47" s="2" t="s">
        <v>22</v>
      </c>
      <c r="B47" s="54"/>
      <c r="C47" s="54"/>
      <c r="D47" s="49">
        <f>D10</f>
        <v>13.6</v>
      </c>
      <c r="E47" s="9"/>
      <c r="F47" s="9"/>
      <c r="G47" s="9"/>
      <c r="H47" s="9"/>
    </row>
    <row r="48" spans="1:12" s="17" customFormat="1" ht="20.25" customHeight="1" x14ac:dyDescent="0.25">
      <c r="A48" s="50" t="s">
        <v>24</v>
      </c>
      <c r="B48" s="2"/>
      <c r="C48" s="2"/>
      <c r="D48" s="2"/>
      <c r="E48" s="6"/>
      <c r="F48" s="6"/>
      <c r="G48" s="6"/>
      <c r="H48" s="6"/>
      <c r="I48" s="21"/>
      <c r="J48" s="21"/>
    </row>
    <row r="49" spans="1:10" ht="12" customHeight="1" x14ac:dyDescent="0.25">
      <c r="A49" s="2"/>
      <c r="B49" s="2"/>
      <c r="C49" s="2"/>
      <c r="D49" s="2"/>
      <c r="E49" s="6"/>
      <c r="F49" s="6"/>
      <c r="G49" s="6"/>
      <c r="H49" s="9"/>
      <c r="I49" s="17"/>
      <c r="J49" s="17"/>
    </row>
    <row r="50" spans="1:10" s="17" customFormat="1" ht="20.25" customHeight="1" x14ac:dyDescent="0.25">
      <c r="A50" s="19" t="s">
        <v>28</v>
      </c>
      <c r="B50" s="19"/>
      <c r="C50" s="19"/>
      <c r="D50" s="6">
        <f>ROUND(MIN(26.9,ROUNDUP($D47,1))*7.8*3,2)</f>
        <v>318.24</v>
      </c>
      <c r="E50" s="6"/>
      <c r="F50" s="6"/>
      <c r="G50" s="6"/>
    </row>
    <row r="51" spans="1:10" s="17" customFormat="1" ht="20.25" customHeight="1" x14ac:dyDescent="0.25">
      <c r="A51" s="2" t="s">
        <v>15</v>
      </c>
      <c r="B51" s="2"/>
      <c r="C51" s="2"/>
      <c r="D51" s="9">
        <f>D50*35%</f>
        <v>111.384</v>
      </c>
      <c r="E51" s="37"/>
      <c r="F51" s="37"/>
      <c r="G51" s="37"/>
      <c r="H51" s="36"/>
    </row>
    <row r="52" spans="1:10" s="15" customFormat="1" ht="24.9" customHeight="1" thickBot="1" x14ac:dyDescent="0.3">
      <c r="A52" s="11" t="s">
        <v>16</v>
      </c>
      <c r="B52" s="23"/>
      <c r="C52" s="23"/>
      <c r="D52" s="5">
        <f>SUM(D50:D51)</f>
        <v>429.62400000000002</v>
      </c>
      <c r="E52" s="37"/>
      <c r="F52" s="37"/>
      <c r="G52" s="37"/>
      <c r="H52" s="36"/>
    </row>
    <row r="53" spans="1:10" s="15" customFormat="1" ht="24.9" customHeight="1" thickTop="1" x14ac:dyDescent="0.25">
      <c r="A53" s="14"/>
      <c r="B53" s="14"/>
      <c r="C53" s="14"/>
      <c r="D53" s="7"/>
      <c r="E53" s="36"/>
      <c r="F53" s="36"/>
      <c r="G53" s="36"/>
      <c r="H53" s="36"/>
    </row>
    <row r="54" spans="1:10" s="15" customFormat="1" ht="24.9" customHeight="1" x14ac:dyDescent="0.25">
      <c r="A54" s="14"/>
      <c r="B54" s="14"/>
      <c r="C54" s="14"/>
      <c r="D54" s="18"/>
      <c r="E54" s="36"/>
      <c r="F54" s="36"/>
      <c r="G54" s="7"/>
      <c r="H54" s="7"/>
    </row>
    <row r="55" spans="1:10" s="17" customFormat="1" ht="18" customHeight="1" x14ac:dyDescent="0.25">
      <c r="A55" s="4" t="s">
        <v>19</v>
      </c>
      <c r="B55" s="2"/>
      <c r="C55" s="2"/>
      <c r="D55" s="2"/>
      <c r="E55" s="36"/>
      <c r="F55" s="36"/>
      <c r="G55" s="36"/>
      <c r="H55" s="36"/>
    </row>
    <row r="56" spans="1:10" s="17" customFormat="1" ht="18" customHeight="1" x14ac:dyDescent="0.25">
      <c r="A56" s="2"/>
      <c r="B56" s="2"/>
      <c r="C56" s="2"/>
      <c r="D56" s="2"/>
      <c r="E56"/>
      <c r="F56"/>
      <c r="G56"/>
      <c r="H56"/>
    </row>
    <row r="57" spans="1:10" s="17" customFormat="1" ht="20.25" customHeight="1" x14ac:dyDescent="0.25">
      <c r="A57" s="19" t="s">
        <v>21</v>
      </c>
      <c r="B57" s="19"/>
      <c r="C57" s="19"/>
      <c r="D57" s="6">
        <f>D27</f>
        <v>6646.9728000000005</v>
      </c>
      <c r="E57" s="6"/>
      <c r="F57" s="6"/>
      <c r="G57" s="6"/>
    </row>
    <row r="58" spans="1:10" s="17" customFormat="1" ht="20.25" customHeight="1" x14ac:dyDescent="0.25">
      <c r="A58" s="2" t="s">
        <v>1</v>
      </c>
      <c r="B58" s="2"/>
      <c r="C58" s="2"/>
      <c r="D58" s="9">
        <f>D40+D52</f>
        <v>5947.7146560000001</v>
      </c>
      <c r="E58"/>
      <c r="F58"/>
      <c r="G58"/>
      <c r="H58"/>
    </row>
    <row r="59" spans="1:10" s="15" customFormat="1" ht="20.25" customHeight="1" thickBot="1" x14ac:dyDescent="0.3">
      <c r="A59" s="11" t="str">
        <f>IF(D59&lt;0,"Differenz zu Gunsten des Arbeitgebers","Differenz zu Gunsten der Sozialkasse")</f>
        <v>Differenz zu Gunsten der Sozialkasse</v>
      </c>
      <c r="B59" s="11"/>
      <c r="C59" s="11"/>
      <c r="D59" s="58">
        <f>D57-D58</f>
        <v>699.25814400000036</v>
      </c>
      <c r="E59"/>
      <c r="F59"/>
      <c r="G59"/>
      <c r="H59"/>
    </row>
    <row r="60" spans="1:10" s="17" customFormat="1" ht="18" customHeight="1" thickTop="1" x14ac:dyDescent="0.25">
      <c r="A60" s="2"/>
      <c r="B60" s="2"/>
      <c r="C60" s="2"/>
      <c r="D60" s="2"/>
      <c r="E60"/>
      <c r="F60"/>
      <c r="G60"/>
      <c r="H60"/>
    </row>
    <row r="61" spans="1:10" s="17" customFormat="1" ht="20.25" customHeight="1" x14ac:dyDescent="0.25">
      <c r="A61" s="2"/>
      <c r="B61" s="2"/>
      <c r="C61" s="2"/>
      <c r="D61" s="2"/>
      <c r="E61"/>
      <c r="F61"/>
      <c r="G61"/>
      <c r="H61"/>
    </row>
    <row r="62" spans="1:10" ht="24.9" customHeight="1" x14ac:dyDescent="0.25">
      <c r="A62"/>
      <c r="B62" s="17"/>
      <c r="C62" s="17"/>
      <c r="D62" s="17"/>
      <c r="E62" s="38"/>
      <c r="F62" s="38"/>
      <c r="G62" s="38"/>
      <c r="H62" s="38"/>
      <c r="I62" s="17"/>
      <c r="J62" s="17"/>
    </row>
    <row r="63" spans="1:10" ht="24.9" customHeight="1" x14ac:dyDescent="0.25">
      <c r="A63"/>
      <c r="B63" s="17"/>
      <c r="C63" s="17"/>
      <c r="D63" s="17"/>
      <c r="E63" s="38"/>
      <c r="F63" s="38"/>
      <c r="G63" s="38"/>
      <c r="H63" s="38"/>
      <c r="I63" s="17"/>
      <c r="J63" s="17"/>
    </row>
    <row r="64" spans="1:10" ht="24.9" customHeight="1" x14ac:dyDescent="0.25">
      <c r="A64"/>
      <c r="B64" s="17"/>
      <c r="C64" s="17"/>
      <c r="D64" s="38"/>
      <c r="E64" s="39"/>
      <c r="F64" s="38"/>
      <c r="G64" s="38"/>
      <c r="H64" s="40"/>
      <c r="I64" s="41"/>
      <c r="J64" s="41"/>
    </row>
    <row r="65" spans="1:10" ht="24.9" customHeight="1" x14ac:dyDescent="0.25">
      <c r="A65" s="17"/>
      <c r="B65" s="17"/>
      <c r="C65" s="17"/>
      <c r="D65" s="38"/>
      <c r="E65" s="39"/>
      <c r="F65" s="38"/>
      <c r="G65" s="38"/>
      <c r="H65" s="40"/>
      <c r="I65" s="41"/>
      <c r="J65" s="41"/>
    </row>
    <row r="66" spans="1:10" ht="24.9" customHeight="1" x14ac:dyDescent="0.25">
      <c r="A66" s="17"/>
      <c r="B66" s="17"/>
      <c r="C66" s="17"/>
      <c r="D66" s="38"/>
      <c r="E66" s="39"/>
      <c r="F66" s="38"/>
      <c r="G66" s="38"/>
      <c r="H66" s="40"/>
      <c r="I66" s="41"/>
      <c r="J66" s="41"/>
    </row>
    <row r="67" spans="1:10" ht="24.9" customHeight="1" x14ac:dyDescent="0.25">
      <c r="A67" s="17"/>
      <c r="B67" s="17"/>
      <c r="C67" s="17"/>
      <c r="D67" s="38"/>
      <c r="E67" s="39"/>
      <c r="F67" s="38"/>
      <c r="G67" s="38"/>
      <c r="H67" s="40"/>
      <c r="I67" s="41"/>
      <c r="J67" s="41"/>
    </row>
    <row r="68" spans="1:10" ht="24.9" customHeight="1" x14ac:dyDescent="0.25">
      <c r="A68" s="17"/>
      <c r="B68" s="17"/>
      <c r="C68" s="17"/>
      <c r="D68" s="38"/>
      <c r="E68" s="39"/>
      <c r="F68" s="38"/>
      <c r="G68" s="38"/>
      <c r="H68" s="40"/>
      <c r="I68" s="41"/>
      <c r="J68" s="41"/>
    </row>
    <row r="69" spans="1:10" ht="24.9" customHeight="1" x14ac:dyDescent="0.25">
      <c r="D69" s="13"/>
      <c r="E69" s="32"/>
      <c r="H69" s="33"/>
      <c r="I69" s="34"/>
      <c r="J69" s="34"/>
    </row>
  </sheetData>
  <sheetProtection password="CEE7" sheet="1" objects="1" scenarios="1" formatCells="0" formatColumns="0" formatRows="0" selectLockedCells="1" sort="0" autoFilter="0"/>
  <mergeCells count="2">
    <mergeCell ref="A1:D1"/>
    <mergeCell ref="A4:D4"/>
  </mergeCells>
  <conditionalFormatting sqref="D59">
    <cfRule type="cellIs" dxfId="1" priority="2" operator="greaterThan">
      <formula>0</formula>
    </cfRule>
    <cfRule type="cellIs" dxfId="0" priority="1" operator="greaterThan">
      <formula>0</formula>
    </cfRule>
  </conditionalFormatting>
  <dataValidations count="1">
    <dataValidation type="list" allowBlank="1" showInputMessage="1" showErrorMessage="1" sqref="D33">
      <formula1>$C$33:$C$34</formula1>
    </dataValidation>
  </dataValidations>
  <printOptions horizontalCentered="1"/>
  <pageMargins left="0.78740157480314965" right="0.78740157480314965" top="0.35433070866141736" bottom="0.35433070866141736" header="0.51181102362204722" footer="0.51181102362204722"/>
  <pageSetup paperSize="9" scale="58" orientation="portrait" r:id="rId1"/>
  <headerFooter alignWithMargins="0"/>
  <ignoredErrors>
    <ignoredError sqref="D3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 01.01.2023</vt:lpstr>
      <vt:lpstr>'ab 01.01.2023'!Druckbereich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</dc:creator>
  <cp:lastModifiedBy>Häusele Dr., Stefan</cp:lastModifiedBy>
  <cp:lastPrinted>2021-06-24T09:42:26Z</cp:lastPrinted>
  <dcterms:created xsi:type="dcterms:W3CDTF">2016-01-29T12:45:13Z</dcterms:created>
  <dcterms:modified xsi:type="dcterms:W3CDTF">2023-11-17T13:21:57Z</dcterms:modified>
</cp:coreProperties>
</file>